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https://buildadvisor.sharepoint.com/sites/Private/Shared Documents/2_Output/1_Website_Data/Advice Website Content/2. Attachments/"/>
    </mc:Choice>
  </mc:AlternateContent>
  <xr:revisionPtr revIDLastSave="0" documentId="14_{6709B89F-A392-400A-ADCA-58317F1514E8}" xr6:coauthVersionLast="47" xr6:coauthVersionMax="47" xr10:uidLastSave="{00000000-0000-0000-0000-000000000000}"/>
  <bookViews>
    <workbookView xWindow="-108" yWindow="-108" windowWidth="30936" windowHeight="16896" xr2:uid="{5C7F2A57-C7F0-4467-8A2D-236FB87DA3E6}"/>
  </bookViews>
  <sheets>
    <sheet name="Rough estimate" sheetId="1" r:id="rId1"/>
  </sheets>
  <definedNames>
    <definedName name="Jira_Issues">#REF!</definedName>
    <definedName name="Set_1">#REF!</definedName>
    <definedName name="Set_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4" i="1" l="1"/>
  <c r="G13" i="1"/>
  <c r="G12" i="1"/>
  <c r="G11" i="1"/>
  <c r="G10" i="1"/>
  <c r="F14" i="1"/>
  <c r="F13" i="1"/>
  <c r="F12" i="1"/>
  <c r="F11" i="1"/>
  <c r="F10" i="1"/>
  <c r="G9" i="1"/>
  <c r="G8" i="1"/>
  <c r="G7" i="1"/>
  <c r="G6" i="1"/>
  <c r="F9" i="1"/>
  <c r="F8" i="1"/>
  <c r="F7" i="1"/>
  <c r="F6" i="1"/>
  <c r="C14" i="1"/>
  <c r="C13" i="1"/>
  <c r="C12" i="1"/>
  <c r="C11" i="1"/>
  <c r="C10" i="1"/>
  <c r="C9" i="1"/>
  <c r="C8" i="1"/>
  <c r="C7" i="1"/>
  <c r="C6" i="1"/>
  <c r="G19" i="1" l="1"/>
  <c r="F19" i="1"/>
</calcChain>
</file>

<file path=xl/sharedStrings.xml><?xml version="1.0" encoding="utf-8"?>
<sst xmlns="http://schemas.openxmlformats.org/spreadsheetml/2006/main" count="48" uniqueCount="29">
  <si>
    <t>$Cost</t>
  </si>
  <si>
    <t>Room</t>
  </si>
  <si>
    <t>Type</t>
  </si>
  <si>
    <t>Area in m2</t>
  </si>
  <si>
    <t>Lower range</t>
  </si>
  <si>
    <t>Upper range</t>
  </si>
  <si>
    <t>Bedroom 1 (3m x 4m)</t>
  </si>
  <si>
    <t>renovate</t>
  </si>
  <si>
    <t>Bedroom 2 (3m x 4m)</t>
  </si>
  <si>
    <t>Bedroom 3 (3m x 4m)</t>
  </si>
  <si>
    <t>Bedroom 4 (3m x 4m)</t>
  </si>
  <si>
    <t>Family/dining room (10m x 8m)</t>
  </si>
  <si>
    <t>new</t>
  </si>
  <si>
    <t>Kitchen (2.5m x 5m)</t>
  </si>
  <si>
    <t>Bathroom 1 (2m x 3m)</t>
  </si>
  <si>
    <t>Bathroom 2 (2m x 3m)</t>
  </si>
  <si>
    <t>Laundry (2m x 3m)</t>
  </si>
  <si>
    <t>Kitchen (fit-out)</t>
  </si>
  <si>
    <t>Bathoom 1 (fit-out)</t>
  </si>
  <si>
    <t>Bathroom 2 (fit-out)</t>
  </si>
  <si>
    <t>Laundry (fit-out)</t>
  </si>
  <si>
    <t>Total</t>
  </si>
  <si>
    <t>Example of a rough estimate</t>
  </si>
  <si>
    <t>Archicentre 2022 range</t>
  </si>
  <si>
    <t>$1,100 - $3,300 p/m2</t>
  </si>
  <si>
    <t>$2,300 - $4,600 p/m2</t>
  </si>
  <si>
    <t>$19,000 - $48,000</t>
  </si>
  <si>
    <t>$14,000 - $32,000</t>
  </si>
  <si>
    <t>$7,500 - $19,000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</si>
</sst>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26"/>
      <color rgb="FF174796"/>
      <name val="Calibri"/>
      <family val="2"/>
      <scheme val="minor"/>
    </font>
    <font>
      <sz val="12"/>
      <color rgb="FF707070"/>
      <name val="Calibri"/>
      <family val="2"/>
      <scheme val="minor"/>
    </font>
    <font>
      <b/>
      <sz val="12"/>
      <color rgb="FF707070"/>
      <name val="Calibri"/>
      <family val="2"/>
      <scheme val="minor"/>
    </font>
    <font>
      <b/>
      <sz val="14"/>
      <color rgb="FF707070"/>
      <name val="Calibri"/>
      <family val="2"/>
      <scheme val="minor"/>
    </font>
    <font>
      <sz val="14"/>
      <color rgb="FF707070"/>
      <name val="Calibri"/>
      <family val="2"/>
      <scheme val="minor"/>
    </font>
    <font>
      <sz val="14"/>
      <color theme="1"/>
      <name val="Calibri"/>
      <family val="2"/>
      <scheme val="minor"/>
    </font>
  </fonts>
  <fills count="2">
    <fill>
      <patternFill patternType="none"/>
    </fill>
    <fill>
      <patternFill patternType="gray125"/>
    </fill>
  </fills>
  <borders count="4">
    <border>
      <left/>
      <right/>
      <top/>
      <bottom/>
      <diagonal/>
    </border>
    <border>
      <left/>
      <right/>
      <top/>
      <bottom style="thin">
        <color auto="1"/>
      </bottom>
      <diagonal/>
    </border>
    <border>
      <left style="hair">
        <color auto="1"/>
      </left>
      <right style="hair">
        <color auto="1"/>
      </right>
      <top style="hair">
        <color auto="1"/>
      </top>
      <bottom style="hair">
        <color auto="1"/>
      </bottom>
      <diagonal/>
    </border>
    <border>
      <left/>
      <right/>
      <top style="hair">
        <color auto="1"/>
      </top>
      <bottom/>
      <diagonal/>
    </border>
  </borders>
  <cellStyleXfs count="1">
    <xf numFmtId="0" fontId="0" fillId="0" borderId="0"/>
  </cellStyleXfs>
  <cellXfs count="20">
    <xf numFmtId="0" fontId="0" fillId="0" borderId="0" xfId="0"/>
    <xf numFmtId="0" fontId="2" fillId="0" borderId="0" xfId="0" applyFont="1" applyAlignment="1">
      <alignment horizontal="center"/>
    </xf>
    <xf numFmtId="0" fontId="3" fillId="0" borderId="0" xfId="0" applyFont="1"/>
    <xf numFmtId="0" fontId="3" fillId="0" borderId="0" xfId="0" applyFont="1" applyAlignment="1">
      <alignment horizontal="center"/>
    </xf>
    <xf numFmtId="0" fontId="4" fillId="0" borderId="0" xfId="0" applyFont="1" applyAlignment="1">
      <alignment horizontal="left" indent="1"/>
    </xf>
    <xf numFmtId="0" fontId="4" fillId="0" borderId="0" xfId="0" applyFont="1" applyAlignment="1">
      <alignment horizontal="center"/>
    </xf>
    <xf numFmtId="0" fontId="3" fillId="0" borderId="2" xfId="0" applyFont="1" applyBorder="1" applyAlignment="1">
      <alignment horizontal="left" indent="1"/>
    </xf>
    <xf numFmtId="0" fontId="3" fillId="0" borderId="2" xfId="0" applyFont="1" applyBorder="1" applyAlignment="1">
      <alignment horizontal="center"/>
    </xf>
    <xf numFmtId="3" fontId="3" fillId="0" borderId="2" xfId="0" applyNumberFormat="1" applyFont="1" applyBorder="1" applyAlignment="1">
      <alignment horizontal="center"/>
    </xf>
    <xf numFmtId="0" fontId="3" fillId="0" borderId="0" xfId="0" applyFont="1" applyAlignment="1">
      <alignment horizontal="left" indent="1"/>
    </xf>
    <xf numFmtId="0" fontId="5" fillId="0" borderId="3" xfId="0" applyFont="1" applyBorder="1" applyAlignment="1">
      <alignment horizontal="left" indent="1"/>
    </xf>
    <xf numFmtId="0" fontId="5" fillId="0" borderId="0" xfId="0" applyFont="1" applyAlignment="1">
      <alignment horizontal="center"/>
    </xf>
    <xf numFmtId="0" fontId="6" fillId="0" borderId="0" xfId="0" applyFont="1" applyAlignment="1">
      <alignment horizontal="center"/>
    </xf>
    <xf numFmtId="0" fontId="6" fillId="0" borderId="0" xfId="0" applyFont="1"/>
    <xf numFmtId="3" fontId="5" fillId="0" borderId="0" xfId="0" applyNumberFormat="1" applyFont="1" applyAlignment="1">
      <alignment horizontal="center"/>
    </xf>
    <xf numFmtId="0" fontId="7" fillId="0" borderId="0" xfId="0" applyFont="1"/>
    <xf numFmtId="0" fontId="0" fillId="0" borderId="0" xfId="0" applyAlignment="1">
      <alignment horizontal="center"/>
    </xf>
    <xf numFmtId="0" fontId="1" fillId="0" borderId="0" xfId="0" applyFont="1" applyAlignment="1">
      <alignment horizontal="center"/>
    </xf>
    <xf numFmtId="0" fontId="2" fillId="0" borderId="0" xfId="0" applyFont="1" applyAlignment="1">
      <alignment horizontal="center"/>
    </xf>
    <xf numFmtId="0" fontId="4" fillId="0" borderId="1" xfId="0" applyFont="1" applyBorder="1" applyAlignment="1">
      <alignment horizontal="center"/>
    </xf>
  </cellXfs>
  <cellStyles count="1">
    <cellStyle name="Normal" xfId="0" builtinId="0"/>
  </cellStyles>
  <dxfs count="0"/>
  <tableStyles count="0" defaultTableStyle="TableStyleMedium2" defaultPivotStyle="PivotStyleLight16"/>
  <colors>
    <mruColors>
      <color rgb="FF70707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23</xdr:row>
      <xdr:rowOff>38100</xdr:rowOff>
    </xdr:from>
    <xdr:to>
      <xdr:col>7</xdr:col>
      <xdr:colOff>19050</xdr:colOff>
      <xdr:row>31</xdr:row>
      <xdr:rowOff>7620</xdr:rowOff>
    </xdr:to>
    <xdr:sp macro="" textlink="">
      <xdr:nvSpPr>
        <xdr:cNvPr id="2" name="TextBox 1">
          <a:extLst>
            <a:ext uri="{FF2B5EF4-FFF2-40B4-BE49-F238E27FC236}">
              <a16:creationId xmlns:a16="http://schemas.microsoft.com/office/drawing/2014/main" id="{D8EF5FC2-4A88-49E3-83FA-58A7C5E0EFFA}"/>
            </a:ext>
          </a:extLst>
        </xdr:cNvPr>
        <xdr:cNvSpPr txBox="1"/>
      </xdr:nvSpPr>
      <xdr:spPr>
        <a:xfrm>
          <a:off x="0" y="5326380"/>
          <a:ext cx="8431530" cy="143256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000">
              <a:solidFill>
                <a:srgbClr val="707070"/>
              </a:solidFill>
              <a:effectLst/>
              <a:latin typeface="+mn-lt"/>
              <a:ea typeface="+mn-ea"/>
              <a:cs typeface="+mn-cs"/>
            </a:rPr>
            <a:t>Disclaimer: This spreadsheet provides an estimate only for a fictitious renovation and extension.  It is a guide only, meant to give a rough idea of building costs based on square meters, and should not be relied upon for decision making purposes.  For your specific project, seek assistance from a qualified architect or building designer who can prepare an ‘opinion of probable cost’ (usually done at the concept design stage).  Also, if required, a quantity surveyor can provide a detailed cost estimate for your specific project.</a:t>
          </a:r>
        </a:p>
        <a:p>
          <a:r>
            <a:rPr lang="en-AU" sz="1000">
              <a:solidFill>
                <a:srgbClr val="707070"/>
              </a:solidFill>
              <a:effectLst/>
              <a:latin typeface="+mn-lt"/>
              <a:ea typeface="+mn-ea"/>
              <a:cs typeface="+mn-cs"/>
            </a:rPr>
            <a:t> </a:t>
          </a:r>
        </a:p>
        <a:p>
          <a:r>
            <a:rPr lang="en-AU" sz="1000">
              <a:solidFill>
                <a:srgbClr val="707070"/>
              </a:solidFill>
              <a:effectLst/>
              <a:latin typeface="+mn-lt"/>
              <a:ea typeface="+mn-ea"/>
              <a:cs typeface="+mn-cs"/>
            </a:rPr>
            <a:t>The ‘Archicentre 2022 range’ details on this page contains information accessed from the Archicentre Australia website and is reproduced on an 'as is' basis.  BuildAdvisor is not responsible for and makes no representations concerning the accuracy or completeness of the information sourced from Archicentre Australia.</a:t>
          </a:r>
        </a:p>
        <a:p>
          <a:endParaRPr lang="en-AU"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1EDD4-6CAE-44F0-9D01-879ED618A5E5}">
  <dimension ref="A2:G20"/>
  <sheetViews>
    <sheetView showGridLines="0" showRowColHeaders="0" tabSelected="1" zoomScaleNormal="100" workbookViewId="0">
      <selection activeCell="J25" sqref="J25"/>
    </sheetView>
  </sheetViews>
  <sheetFormatPr defaultRowHeight="14.4" x14ac:dyDescent="0.3"/>
  <cols>
    <col min="1" max="1" width="34" customWidth="1"/>
    <col min="2" max="2" width="15.88671875" style="16" customWidth="1"/>
    <col min="3" max="3" width="15.88671875" customWidth="1"/>
    <col min="4" max="4" width="23.109375" customWidth="1"/>
    <col min="5" max="5" width="3.109375" customWidth="1"/>
    <col min="6" max="7" width="15.33203125" style="17" customWidth="1"/>
    <col min="8" max="8" width="5.109375" customWidth="1"/>
  </cols>
  <sheetData>
    <row r="2" spans="1:7" ht="33.6" x14ac:dyDescent="0.65">
      <c r="A2" s="18" t="s">
        <v>22</v>
      </c>
      <c r="B2" s="18"/>
      <c r="C2" s="18"/>
      <c r="D2" s="18"/>
      <c r="E2" s="18"/>
      <c r="F2" s="18"/>
      <c r="G2" s="18"/>
    </row>
    <row r="3" spans="1:7" ht="16.5" customHeight="1" x14ac:dyDescent="0.65">
      <c r="A3" s="1"/>
      <c r="B3" s="1"/>
      <c r="C3" s="1"/>
      <c r="D3" s="1"/>
      <c r="E3" s="1"/>
      <c r="F3" s="1"/>
      <c r="G3" s="1"/>
    </row>
    <row r="4" spans="1:7" ht="18" customHeight="1" x14ac:dyDescent="0.3">
      <c r="A4" s="2"/>
      <c r="B4" s="3"/>
      <c r="C4" s="3"/>
      <c r="D4" s="3"/>
      <c r="E4" s="2"/>
      <c r="F4" s="19" t="s">
        <v>0</v>
      </c>
      <c r="G4" s="19"/>
    </row>
    <row r="5" spans="1:7" ht="18" customHeight="1" x14ac:dyDescent="0.3">
      <c r="A5" s="4" t="s">
        <v>1</v>
      </c>
      <c r="B5" s="5" t="s">
        <v>2</v>
      </c>
      <c r="C5" s="5" t="s">
        <v>3</v>
      </c>
      <c r="D5" s="5" t="s">
        <v>23</v>
      </c>
      <c r="E5" s="2"/>
      <c r="F5" s="5" t="s">
        <v>4</v>
      </c>
      <c r="G5" s="5" t="s">
        <v>5</v>
      </c>
    </row>
    <row r="6" spans="1:7" ht="18" customHeight="1" x14ac:dyDescent="0.3">
      <c r="A6" s="6" t="s">
        <v>6</v>
      </c>
      <c r="B6" s="7" t="s">
        <v>7</v>
      </c>
      <c r="C6" s="7">
        <f>3*4</f>
        <v>12</v>
      </c>
      <c r="D6" s="8" t="s">
        <v>24</v>
      </c>
      <c r="E6" s="2"/>
      <c r="F6" s="8">
        <f>C6*1100</f>
        <v>13200</v>
      </c>
      <c r="G6" s="8">
        <f>C6*3300</f>
        <v>39600</v>
      </c>
    </row>
    <row r="7" spans="1:7" ht="18" customHeight="1" x14ac:dyDescent="0.3">
      <c r="A7" s="6" t="s">
        <v>8</v>
      </c>
      <c r="B7" s="7" t="s">
        <v>7</v>
      </c>
      <c r="C7" s="7">
        <f t="shared" ref="C7:C9" si="0">3*4</f>
        <v>12</v>
      </c>
      <c r="D7" s="8" t="s">
        <v>24</v>
      </c>
      <c r="E7" s="2"/>
      <c r="F7" s="8">
        <f>C7*1100</f>
        <v>13200</v>
      </c>
      <c r="G7" s="8">
        <f>C7*3300</f>
        <v>39600</v>
      </c>
    </row>
    <row r="8" spans="1:7" ht="18" customHeight="1" x14ac:dyDescent="0.3">
      <c r="A8" s="6" t="s">
        <v>9</v>
      </c>
      <c r="B8" s="7" t="s">
        <v>7</v>
      </c>
      <c r="C8" s="7">
        <f t="shared" si="0"/>
        <v>12</v>
      </c>
      <c r="D8" s="8" t="s">
        <v>24</v>
      </c>
      <c r="E8" s="2"/>
      <c r="F8" s="8">
        <f>C8*1100</f>
        <v>13200</v>
      </c>
      <c r="G8" s="8">
        <f>C8*3300</f>
        <v>39600</v>
      </c>
    </row>
    <row r="9" spans="1:7" ht="18" customHeight="1" x14ac:dyDescent="0.3">
      <c r="A9" s="6" t="s">
        <v>10</v>
      </c>
      <c r="B9" s="7" t="s">
        <v>7</v>
      </c>
      <c r="C9" s="7">
        <f t="shared" si="0"/>
        <v>12</v>
      </c>
      <c r="D9" s="8" t="s">
        <v>24</v>
      </c>
      <c r="E9" s="2"/>
      <c r="F9" s="8">
        <f>C9*1100</f>
        <v>13200</v>
      </c>
      <c r="G9" s="8">
        <f>C9*3300</f>
        <v>39600</v>
      </c>
    </row>
    <row r="10" spans="1:7" ht="18" customHeight="1" x14ac:dyDescent="0.3">
      <c r="A10" s="9" t="s">
        <v>11</v>
      </c>
      <c r="B10" s="7" t="s">
        <v>12</v>
      </c>
      <c r="C10" s="7">
        <f>10*8</f>
        <v>80</v>
      </c>
      <c r="D10" s="8" t="s">
        <v>25</v>
      </c>
      <c r="E10" s="2"/>
      <c r="F10" s="8">
        <f>C10*2300</f>
        <v>184000</v>
      </c>
      <c r="G10" s="8">
        <f>C10*4600</f>
        <v>368000</v>
      </c>
    </row>
    <row r="11" spans="1:7" ht="18" customHeight="1" x14ac:dyDescent="0.3">
      <c r="A11" s="6" t="s">
        <v>13</v>
      </c>
      <c r="B11" s="7" t="s">
        <v>12</v>
      </c>
      <c r="C11" s="7">
        <f>2.5*5</f>
        <v>12.5</v>
      </c>
      <c r="D11" s="8" t="s">
        <v>25</v>
      </c>
      <c r="E11" s="2"/>
      <c r="F11" s="8">
        <f>C11*2300</f>
        <v>28750</v>
      </c>
      <c r="G11" s="8">
        <f>C11*4600</f>
        <v>57500</v>
      </c>
    </row>
    <row r="12" spans="1:7" ht="18" customHeight="1" x14ac:dyDescent="0.3">
      <c r="A12" s="6" t="s">
        <v>14</v>
      </c>
      <c r="B12" s="7" t="s">
        <v>12</v>
      </c>
      <c r="C12" s="7">
        <f>2*3</f>
        <v>6</v>
      </c>
      <c r="D12" s="8" t="s">
        <v>25</v>
      </c>
      <c r="E12" s="2"/>
      <c r="F12" s="8">
        <f>C12*2300</f>
        <v>13800</v>
      </c>
      <c r="G12" s="8">
        <f>C12*4600</f>
        <v>27600</v>
      </c>
    </row>
    <row r="13" spans="1:7" ht="18" customHeight="1" x14ac:dyDescent="0.3">
      <c r="A13" s="6" t="s">
        <v>15</v>
      </c>
      <c r="B13" s="7" t="s">
        <v>12</v>
      </c>
      <c r="C13" s="7">
        <f>2*3</f>
        <v>6</v>
      </c>
      <c r="D13" s="8" t="s">
        <v>25</v>
      </c>
      <c r="E13" s="2"/>
      <c r="F13" s="8">
        <f>C13*2300</f>
        <v>13800</v>
      </c>
      <c r="G13" s="8">
        <f>C13*4600</f>
        <v>27600</v>
      </c>
    </row>
    <row r="14" spans="1:7" ht="18" customHeight="1" x14ac:dyDescent="0.3">
      <c r="A14" s="6" t="s">
        <v>16</v>
      </c>
      <c r="B14" s="7" t="s">
        <v>12</v>
      </c>
      <c r="C14" s="7">
        <f>2*3</f>
        <v>6</v>
      </c>
      <c r="D14" s="8" t="s">
        <v>25</v>
      </c>
      <c r="E14" s="2"/>
      <c r="F14" s="8">
        <f>C14*2300</f>
        <v>13800</v>
      </c>
      <c r="G14" s="8">
        <f>C14*4600</f>
        <v>27600</v>
      </c>
    </row>
    <row r="15" spans="1:7" ht="18" customHeight="1" x14ac:dyDescent="0.3">
      <c r="A15" s="6" t="s">
        <v>17</v>
      </c>
      <c r="B15" s="7" t="s">
        <v>12</v>
      </c>
      <c r="C15" s="7"/>
      <c r="D15" s="8" t="s">
        <v>26</v>
      </c>
      <c r="E15" s="2"/>
      <c r="F15" s="8">
        <v>19000</v>
      </c>
      <c r="G15" s="8">
        <v>48000</v>
      </c>
    </row>
    <row r="16" spans="1:7" ht="18" customHeight="1" x14ac:dyDescent="0.3">
      <c r="A16" s="6" t="s">
        <v>18</v>
      </c>
      <c r="B16" s="7" t="s">
        <v>12</v>
      </c>
      <c r="C16" s="7"/>
      <c r="D16" s="8" t="s">
        <v>27</v>
      </c>
      <c r="E16" s="2"/>
      <c r="F16" s="8">
        <v>14000</v>
      </c>
      <c r="G16" s="8">
        <v>32000</v>
      </c>
    </row>
    <row r="17" spans="1:7" ht="18" customHeight="1" x14ac:dyDescent="0.3">
      <c r="A17" s="6" t="s">
        <v>19</v>
      </c>
      <c r="B17" s="7" t="s">
        <v>12</v>
      </c>
      <c r="C17" s="7"/>
      <c r="D17" s="8" t="s">
        <v>27</v>
      </c>
      <c r="E17" s="2"/>
      <c r="F17" s="8">
        <v>14000</v>
      </c>
      <c r="G17" s="8">
        <v>32000</v>
      </c>
    </row>
    <row r="18" spans="1:7" ht="18" customHeight="1" x14ac:dyDescent="0.3">
      <c r="A18" s="6" t="s">
        <v>20</v>
      </c>
      <c r="B18" s="7" t="s">
        <v>12</v>
      </c>
      <c r="C18" s="7"/>
      <c r="D18" s="8" t="s">
        <v>28</v>
      </c>
      <c r="E18" s="2"/>
      <c r="F18" s="8">
        <v>7500</v>
      </c>
      <c r="G18" s="8">
        <v>19000</v>
      </c>
    </row>
    <row r="19" spans="1:7" s="15" customFormat="1" ht="24.9" customHeight="1" x14ac:dyDescent="0.35">
      <c r="A19" s="10" t="s">
        <v>21</v>
      </c>
      <c r="B19" s="11"/>
      <c r="C19" s="12"/>
      <c r="D19" s="12"/>
      <c r="E19" s="13"/>
      <c r="F19" s="14">
        <f>SUM(F6:F18)</f>
        <v>361450</v>
      </c>
      <c r="G19" s="14">
        <f>SUM(G6:G18)</f>
        <v>797700</v>
      </c>
    </row>
    <row r="20" spans="1:7" x14ac:dyDescent="0.3">
      <c r="C20" s="16"/>
      <c r="D20" s="16"/>
      <c r="F20" s="16"/>
      <c r="G20" s="16"/>
    </row>
  </sheetData>
  <mergeCells count="2">
    <mergeCell ref="A2:G2"/>
    <mergeCell ref="F4:G4"/>
  </mergeCells>
  <pageMargins left="0.7" right="0.7" top="0.75" bottom="0.75" header="0.3" footer="0.3"/>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B5D3AE1D3D6E74B9CC3B8EB3AF65A45" ma:contentTypeVersion="15" ma:contentTypeDescription="Create a new document." ma:contentTypeScope="" ma:versionID="e634d3b19183713281527ada1e0080f2">
  <xsd:schema xmlns:xsd="http://www.w3.org/2001/XMLSchema" xmlns:xs="http://www.w3.org/2001/XMLSchema" xmlns:p="http://schemas.microsoft.com/office/2006/metadata/properties" xmlns:ns2="6b40e4ae-cc1b-44ab-a04f-1ca4924f650a" xmlns:ns3="8e24d1ae-049f-4246-a498-0bff18e45280" targetNamespace="http://schemas.microsoft.com/office/2006/metadata/properties" ma:root="true" ma:fieldsID="56180c90945efd2d260509a1bbf9e1d7" ns2:_="" ns3:_="">
    <xsd:import namespace="6b40e4ae-cc1b-44ab-a04f-1ca4924f650a"/>
    <xsd:import namespace="8e24d1ae-049f-4246-a498-0bff18e4528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b40e4ae-cc1b-44ab-a04f-1ca4924f65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89897c2e-25ae-441a-86b1-80102ea09087"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e24d1ae-049f-4246-a498-0bff18e4528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4030d1df-a505-403c-a523-a992e7ed0aef}" ma:internalName="TaxCatchAll" ma:showField="CatchAllData" ma:web="8e24d1ae-049f-4246-a498-0bff18e4528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8e24d1ae-049f-4246-a498-0bff18e45280" xsi:nil="true"/>
    <lcf76f155ced4ddcb4097134ff3c332f xmlns="6b40e4ae-cc1b-44ab-a04f-1ca4924f650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701E4888-97D2-419C-85AB-E83A66C2D6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b40e4ae-cc1b-44ab-a04f-1ca4924f650a"/>
    <ds:schemaRef ds:uri="8e24d1ae-049f-4246-a498-0bff18e4528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C0254DD-EFDD-4E5D-BFF9-FF8C0087C0F4}">
  <ds:schemaRefs>
    <ds:schemaRef ds:uri="http://schemas.microsoft.com/sharepoint/v3/contenttype/forms"/>
  </ds:schemaRefs>
</ds:datastoreItem>
</file>

<file path=customXml/itemProps3.xml><?xml version="1.0" encoding="utf-8"?>
<ds:datastoreItem xmlns:ds="http://schemas.openxmlformats.org/officeDocument/2006/customXml" ds:itemID="{40E69109-FEC5-4904-9627-656F76080B7C}">
  <ds:schemaRefs>
    <ds:schemaRef ds:uri="http://schemas.microsoft.com/office/2006/metadata/properties"/>
    <ds:schemaRef ds:uri="http://schemas.microsoft.com/office/infopath/2007/PartnerControls"/>
    <ds:schemaRef ds:uri="8e24d1ae-049f-4246-a498-0bff18e45280"/>
    <ds:schemaRef ds:uri="6b40e4ae-cc1b-44ab-a04f-1ca4924f650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Rough estimate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dc:creator>
  <cp:lastModifiedBy>Admin</cp:lastModifiedBy>
  <dcterms:created xsi:type="dcterms:W3CDTF">2021-01-18T05:28:38Z</dcterms:created>
  <dcterms:modified xsi:type="dcterms:W3CDTF">2022-08-24T03:57:16Z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0x0101001B5D3AE1D3D6E74B9CC3B8EB3AF65A45</vt:lpwstr>
  </property>
  <property fmtid="{D5CDD505-2E9C-101B-9397-08002B2CF9AE}" pid="3" name="MediaServiceImageTags">
    <vt:lpwstr/>
  </property>
</Properties>
</file>